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aldmontag\2022-2023\39_20221017\"/>
    </mc:Choice>
  </mc:AlternateContent>
  <bookViews>
    <workbookView xWindow="0" yWindow="0" windowWidth="28800" windowHeight="12432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4" i="1"/>
  <c r="C4" i="1" l="1"/>
  <c r="E10" i="1"/>
  <c r="E11" i="1"/>
  <c r="E9" i="1"/>
  <c r="E16" i="1"/>
  <c r="E18" i="1" s="1"/>
  <c r="H18" i="1" s="1"/>
  <c r="H7" i="1"/>
  <c r="H4" i="1"/>
  <c r="E14" i="1" l="1"/>
  <c r="H14" i="1" s="1"/>
  <c r="H21" i="1" s="1"/>
  <c r="H23" i="1" l="1"/>
  <c r="H24" i="1" s="1"/>
</calcChain>
</file>

<file path=xl/sharedStrings.xml><?xml version="1.0" encoding="utf-8"?>
<sst xmlns="http://schemas.openxmlformats.org/spreadsheetml/2006/main" count="39" uniqueCount="33">
  <si>
    <t>Brennholzkalkulation motormanuelle Produktion</t>
  </si>
  <si>
    <t>€/atro</t>
  </si>
  <si>
    <t>U-Faktor</t>
  </si>
  <si>
    <t>€/fm</t>
  </si>
  <si>
    <t>€/rm</t>
  </si>
  <si>
    <t>Brennholzaufbereitung</t>
  </si>
  <si>
    <t>rm/Std.</t>
  </si>
  <si>
    <t>€/Std.</t>
  </si>
  <si>
    <t>€/BStd.</t>
  </si>
  <si>
    <t>Betriebsmittel-laufzeit %</t>
  </si>
  <si>
    <t>Abschneiden, Spalten, Aufrichten</t>
  </si>
  <si>
    <t>Motorsäge 2,7 PS</t>
  </si>
  <si>
    <t>Spalter</t>
  </si>
  <si>
    <t>Traktor 80 PS</t>
  </si>
  <si>
    <t>Arbeitskraft</t>
  </si>
  <si>
    <t>Anzahl AK</t>
  </si>
  <si>
    <t>Summe</t>
  </si>
  <si>
    <t>Abschneiden</t>
  </si>
  <si>
    <t>Kreissäge</t>
  </si>
  <si>
    <t>Verzinsung</t>
  </si>
  <si>
    <t>Zinssatz</t>
  </si>
  <si>
    <t>Holzpreis + Transport + Produktion</t>
  </si>
  <si>
    <t>Gesamt Netto:</t>
  </si>
  <si>
    <t>Gesamt Brutto:</t>
  </si>
  <si>
    <t>Buche: IF Preis 10/2022</t>
  </si>
  <si>
    <t>Transport: Traktor (80PS) 2 Std. Forstanhänger (8 to) 3/4 Std.   Arbeitszeit 2 Std.        ~ 6 - 7 fm</t>
  </si>
  <si>
    <t>Lagerung:</t>
  </si>
  <si>
    <t>Jahre</t>
  </si>
  <si>
    <t>€/m2</t>
  </si>
  <si>
    <t>Die gelb hinterlegten Felder können angepasst werden</t>
  </si>
  <si>
    <t>Mit der Prozentangabe wird die Auslastung der jeweiligen Maschine beim Arbeitsvorgang dargestellt</t>
  </si>
  <si>
    <t>Die Leistung je Stunde und Arbeitskraft</t>
  </si>
  <si>
    <t>Einkaufspreis je Festmeter frei Forststraße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</si>
</sst>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0&quot; €/Std.&quot;"/>
    <numFmt numFmtId="165" formatCode="0.00&quot; €/fm&quot;"/>
    <numFmt numFmtId="166" formatCode="0.00&quot; €/rm&quot;"/>
    <numFmt numFmtId="167" formatCode="0.00&quot; rm/h/AK&quot;"/>
    <numFmt numFmtId="168" formatCode="0.00&quot; €/BStd.&quot;"/>
    <numFmt numFmtId="169" formatCode="0.00&quot; €/atro&quot;"/>
    <numFmt numFmtId="170" formatCode="0.00&quot; fm/atro&quot;"/>
    <numFmt numFmtId="171" formatCode="0.00&quot; rm/fm&quot;"/>
  </numFmts>
  <fonts count="9" x14ac:knownFonts="1">
    <font>
      <sz val="11"/>
      <color theme="1"/>
      <name val="Calibri"/>
      <family val="2"/>
      <scheme val="minor"/>
    </font>
    <font>
      <sz val="18"/>
      <name val="Arial"/>
    </font>
    <font>
      <sz val="12"/>
      <color rgb="FF000000"/>
      <name val="Calibri"/>
    </font>
    <font>
      <sz val="10"/>
      <color rgb="FF000000"/>
      <name val="Calibri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u/>
      <sz val="18"/>
      <color rgb="FF000000"/>
      <name val="Calibri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/>
      <right style="dashed">
        <color rgb="FF000000"/>
      </right>
      <top style="dashed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dashed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dashed">
        <color rgb="FF000000"/>
      </right>
      <top/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5" xfId="0" applyFont="1" applyBorder="1" applyAlignment="1" applyProtection="1">
      <alignment horizontal="right" wrapText="1" readingOrder="1"/>
    </xf>
    <xf numFmtId="0" fontId="0" fillId="0" borderId="0" xfId="0" applyProtection="1"/>
    <xf numFmtId="0" fontId="3" fillId="0" borderId="5" xfId="0" applyFont="1" applyBorder="1" applyAlignment="1" applyProtection="1">
      <alignment horizontal="center" wrapText="1" readingOrder="1"/>
    </xf>
    <xf numFmtId="0" fontId="3" fillId="0" borderId="6" xfId="0" applyFont="1" applyBorder="1" applyAlignment="1" applyProtection="1">
      <alignment horizontal="center" wrapText="1" readingOrder="1"/>
    </xf>
    <xf numFmtId="0" fontId="3" fillId="0" borderId="4" xfId="0" applyFont="1" applyBorder="1" applyAlignment="1" applyProtection="1">
      <alignment horizontal="left" wrapText="1" readingOrder="1"/>
    </xf>
    <xf numFmtId="0" fontId="1" fillId="0" borderId="5" xfId="0" applyFont="1" applyBorder="1" applyAlignment="1" applyProtection="1">
      <alignment wrapText="1"/>
    </xf>
    <xf numFmtId="169" fontId="3" fillId="0" borderId="5" xfId="0" applyNumberFormat="1" applyFont="1" applyBorder="1" applyAlignment="1" applyProtection="1">
      <alignment horizontal="right" wrapText="1" readingOrder="1"/>
    </xf>
    <xf numFmtId="170" fontId="3" fillId="0" borderId="5" xfId="0" applyNumberFormat="1" applyFont="1" applyBorder="1" applyAlignment="1" applyProtection="1">
      <alignment horizontal="right" wrapText="1" readingOrder="1"/>
    </xf>
    <xf numFmtId="171" fontId="3" fillId="0" borderId="5" xfId="0" applyNumberFormat="1" applyFont="1" applyBorder="1" applyAlignment="1" applyProtection="1">
      <alignment horizontal="right" wrapText="1" readingOrder="1"/>
    </xf>
    <xf numFmtId="166" fontId="3" fillId="0" borderId="5" xfId="0" applyNumberFormat="1" applyFont="1" applyBorder="1" applyAlignment="1" applyProtection="1">
      <alignment horizontal="center" wrapText="1" readingOrder="1"/>
    </xf>
    <xf numFmtId="166" fontId="6" fillId="0" borderId="6" xfId="0" applyNumberFormat="1" applyFont="1" applyBorder="1" applyAlignment="1" applyProtection="1">
      <alignment horizontal="right" wrapText="1" readingOrder="1"/>
    </xf>
    <xf numFmtId="0" fontId="3" fillId="0" borderId="4" xfId="0" applyFont="1" applyBorder="1" applyAlignment="1" applyProtection="1">
      <alignment horizontal="left" vertical="center" wrapText="1" readingOrder="1"/>
    </xf>
    <xf numFmtId="0" fontId="3" fillId="0" borderId="5" xfId="0" applyFont="1" applyBorder="1" applyAlignment="1" applyProtection="1">
      <alignment horizontal="left" wrapText="1" readingOrder="1"/>
    </xf>
    <xf numFmtId="0" fontId="4" fillId="0" borderId="4" xfId="0" applyFont="1" applyBorder="1" applyAlignment="1" applyProtection="1">
      <alignment horizontal="left" vertical="top" wrapText="1" readingOrder="1"/>
    </xf>
    <xf numFmtId="0" fontId="1" fillId="0" borderId="5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wrapText="1"/>
    </xf>
    <xf numFmtId="164" fontId="3" fillId="0" borderId="5" xfId="0" applyNumberFormat="1" applyFont="1" applyBorder="1" applyAlignment="1" applyProtection="1">
      <alignment horizontal="right" wrapText="1" readingOrder="1"/>
    </xf>
    <xf numFmtId="168" fontId="3" fillId="0" borderId="5" xfId="0" applyNumberFormat="1" applyFont="1" applyBorder="1" applyAlignment="1" applyProtection="1">
      <alignment horizontal="center" wrapText="1" readingOrder="1"/>
    </xf>
    <xf numFmtId="0" fontId="3" fillId="0" borderId="5" xfId="0" applyFont="1" applyBorder="1" applyAlignment="1" applyProtection="1">
      <alignment horizontal="left" vertical="top" wrapText="1" readingOrder="1"/>
    </xf>
    <xf numFmtId="0" fontId="4" fillId="0" borderId="5" xfId="0" applyFont="1" applyBorder="1" applyAlignment="1" applyProtection="1">
      <alignment horizontal="left" wrapText="1" readingOrder="1"/>
    </xf>
    <xf numFmtId="0" fontId="3" fillId="0" borderId="5" xfId="0" applyFont="1" applyBorder="1" applyAlignment="1" applyProtection="1">
      <alignment wrapText="1" readingOrder="1"/>
    </xf>
    <xf numFmtId="0" fontId="2" fillId="0" borderId="5" xfId="0" applyFont="1" applyBorder="1" applyAlignment="1" applyProtection="1">
      <alignment horizontal="right" wrapText="1" readingOrder="1"/>
    </xf>
    <xf numFmtId="166" fontId="5" fillId="0" borderId="6" xfId="0" applyNumberFormat="1" applyFont="1" applyBorder="1" applyAlignment="1" applyProtection="1">
      <alignment horizontal="right" wrapText="1" readingOrder="1"/>
    </xf>
    <xf numFmtId="0" fontId="5" fillId="0" borderId="7" xfId="0" applyFont="1" applyBorder="1" applyAlignment="1" applyProtection="1">
      <alignment horizontal="right" wrapText="1" readingOrder="1"/>
    </xf>
    <xf numFmtId="166" fontId="5" fillId="0" borderId="8" xfId="0" applyNumberFormat="1" applyFont="1" applyBorder="1" applyAlignment="1" applyProtection="1">
      <alignment horizontal="right" wrapText="1" readingOrder="1"/>
    </xf>
    <xf numFmtId="165" fontId="3" fillId="0" borderId="5" xfId="0" applyNumberFormat="1" applyFont="1" applyBorder="1" applyAlignment="1" applyProtection="1">
      <alignment horizontal="center" wrapText="1" readingOrder="1"/>
      <protection locked="0"/>
    </xf>
    <xf numFmtId="165" fontId="3" fillId="2" borderId="5" xfId="0" applyNumberFormat="1" applyFont="1" applyFill="1" applyBorder="1" applyAlignment="1" applyProtection="1">
      <alignment horizontal="right" wrapText="1" readingOrder="1"/>
      <protection locked="0"/>
    </xf>
    <xf numFmtId="9" fontId="3" fillId="2" borderId="5" xfId="0" applyNumberFormat="1" applyFont="1" applyFill="1" applyBorder="1" applyAlignment="1" applyProtection="1">
      <alignment horizontal="center" wrapText="1" readingOrder="1"/>
      <protection locked="0"/>
    </xf>
    <xf numFmtId="0" fontId="3" fillId="2" borderId="5" xfId="0" applyFont="1" applyFill="1" applyBorder="1" applyAlignment="1" applyProtection="1">
      <alignment horizontal="right" wrapText="1" readingOrder="1"/>
      <protection locked="0"/>
    </xf>
    <xf numFmtId="10" fontId="3" fillId="2" borderId="5" xfId="0" applyNumberFormat="1" applyFont="1" applyFill="1" applyBorder="1" applyAlignment="1" applyProtection="1">
      <alignment horizontal="right" wrapText="1" readingOrder="1"/>
      <protection locked="0"/>
    </xf>
    <xf numFmtId="0" fontId="4" fillId="0" borderId="4" xfId="0" applyFont="1" applyBorder="1" applyAlignment="1" applyProtection="1">
      <alignment horizontal="left" wrapText="1" readingOrder="1"/>
    </xf>
    <xf numFmtId="0" fontId="1" fillId="0" borderId="16" xfId="0" applyFont="1" applyBorder="1" applyAlignment="1" applyProtection="1">
      <alignment horizontal="center" wrapText="1"/>
    </xf>
    <xf numFmtId="0" fontId="1" fillId="0" borderId="17" xfId="0" applyFont="1" applyBorder="1" applyAlignment="1" applyProtection="1">
      <alignment horizontal="center" wrapText="1"/>
    </xf>
    <xf numFmtId="0" fontId="1" fillId="0" borderId="18" xfId="0" applyFont="1" applyBorder="1" applyAlignment="1" applyProtection="1">
      <alignment horizontal="center" wrapText="1"/>
    </xf>
    <xf numFmtId="0" fontId="1" fillId="0" borderId="19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1" fillId="0" borderId="20" xfId="0" applyFont="1" applyBorder="1" applyAlignment="1" applyProtection="1">
      <alignment horizontal="center" wrapText="1"/>
    </xf>
    <xf numFmtId="0" fontId="1" fillId="0" borderId="21" xfId="0" applyFont="1" applyBorder="1" applyAlignment="1" applyProtection="1">
      <alignment horizontal="center" wrapText="1"/>
    </xf>
    <xf numFmtId="0" fontId="1" fillId="0" borderId="22" xfId="0" applyFont="1" applyBorder="1" applyAlignment="1" applyProtection="1">
      <alignment horizontal="center" wrapText="1"/>
    </xf>
    <xf numFmtId="0" fontId="1" fillId="0" borderId="23" xfId="0" applyFont="1" applyBorder="1" applyAlignment="1" applyProtection="1">
      <alignment horizontal="center" wrapText="1"/>
    </xf>
    <xf numFmtId="0" fontId="1" fillId="0" borderId="24" xfId="0" applyFont="1" applyBorder="1" applyAlignment="1" applyProtection="1">
      <alignment horizontal="center" wrapText="1"/>
    </xf>
    <xf numFmtId="0" fontId="1" fillId="0" borderId="15" xfId="0" applyFont="1" applyBorder="1" applyAlignment="1" applyProtection="1">
      <alignment horizontal="center" wrapText="1"/>
    </xf>
    <xf numFmtId="0" fontId="7" fillId="0" borderId="1" xfId="0" applyFont="1" applyBorder="1" applyAlignment="1" applyProtection="1">
      <alignment horizontal="center" vertical="center" wrapText="1" readingOrder="1"/>
    </xf>
    <xf numFmtId="0" fontId="7" fillId="0" borderId="2" xfId="0" applyFont="1" applyBorder="1" applyAlignment="1" applyProtection="1">
      <alignment horizontal="center" vertical="center" wrapText="1" readingOrder="1"/>
    </xf>
    <xf numFmtId="0" fontId="7" fillId="0" borderId="3" xfId="0" applyFont="1" applyBorder="1" applyAlignment="1" applyProtection="1">
      <alignment horizontal="center" vertical="center" wrapText="1" readingOrder="1"/>
    </xf>
    <xf numFmtId="167" fontId="3" fillId="2" borderId="5" xfId="0" applyNumberFormat="1" applyFont="1" applyFill="1" applyBorder="1" applyAlignment="1" applyProtection="1">
      <alignment horizontal="center" wrapText="1" readingOrder="1"/>
      <protection locked="0"/>
    </xf>
    <xf numFmtId="0" fontId="1" fillId="0" borderId="9" xfId="0" applyFont="1" applyBorder="1" applyAlignment="1" applyProtection="1">
      <alignment horizont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 wrapText="1"/>
    </xf>
    <xf numFmtId="0" fontId="1" fillId="0" borderId="13" xfId="0" applyFont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wrapText="1" readingOrder="1"/>
    </xf>
    <xf numFmtId="0" fontId="3" fillId="0" borderId="14" xfId="0" applyFont="1" applyBorder="1" applyAlignment="1" applyProtection="1">
      <alignment horizontal="center" wrapText="1" readingOrder="1"/>
    </xf>
    <xf numFmtId="0" fontId="3" fillId="0" borderId="15" xfId="0" applyFont="1" applyBorder="1" applyAlignment="1" applyProtection="1">
      <alignment horizontal="center" wrapText="1" readingOrder="1"/>
    </xf>
    <xf numFmtId="0" fontId="0" fillId="0" borderId="0" xfId="0" applyAlignment="1" applyProtection="1">
      <alignment wrapText="1"/>
    </xf>
    <xf numFmtId="0" fontId="0" fillId="0" borderId="19" xfId="0" applyBorder="1" applyAlignment="1" applyProtection="1">
      <alignment horizontal="center" wrapText="1"/>
    </xf>
    <xf numFmtId="0" fontId="6" fillId="0" borderId="4" xfId="0" applyFont="1" applyBorder="1" applyAlignment="1" applyProtection="1">
      <alignment horizontal="left" vertical="center" wrapText="1" readingOrder="1"/>
    </xf>
    <xf numFmtId="0" fontId="8" fillId="0" borderId="5" xfId="0" applyFont="1" applyBorder="1" applyAlignment="1" applyProtection="1">
      <alignment wrapText="1"/>
    </xf>
    <xf numFmtId="0" fontId="6" fillId="0" borderId="5" xfId="0" applyFont="1" applyBorder="1" applyAlignment="1" applyProtection="1">
      <alignment horizontal="left" wrapText="1" readingOrder="1"/>
    </xf>
    <xf numFmtId="0" fontId="6" fillId="0" borderId="5" xfId="0" applyFont="1" applyBorder="1" applyAlignment="1" applyProtection="1">
      <alignment horizontal="center" wrapText="1" readingOrder="1"/>
    </xf>
    <xf numFmtId="0" fontId="6" fillId="0" borderId="6" xfId="0" applyFont="1" applyBorder="1" applyAlignment="1" applyProtection="1">
      <alignment horizontal="left" wrapText="1" readingOrder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F7" sqref="F7"/>
    </sheetView>
  </sheetViews>
  <sheetFormatPr baseColWidth="10" defaultRowHeight="14.4" x14ac:dyDescent="0.3"/>
  <cols>
    <col min="1" max="1" width="27" style="2" customWidth="1"/>
    <col min="2" max="2" width="10.88671875" style="2" customWidth="1"/>
    <col min="3" max="8" width="17.109375" style="2" customWidth="1"/>
    <col min="9" max="9" width="36" style="55" customWidth="1"/>
    <col min="10" max="16384" width="11.5546875" style="2"/>
  </cols>
  <sheetData>
    <row r="1" spans="1:9" ht="31.2" customHeight="1" thickBot="1" x14ac:dyDescent="0.35">
      <c r="A1" s="43" t="s">
        <v>0</v>
      </c>
      <c r="B1" s="44"/>
      <c r="C1" s="44"/>
      <c r="D1" s="44"/>
      <c r="E1" s="44"/>
      <c r="F1" s="44"/>
      <c r="G1" s="44"/>
      <c r="H1" s="45"/>
    </row>
    <row r="2" spans="1:9" ht="9.6" customHeight="1" x14ac:dyDescent="0.4">
      <c r="A2" s="47"/>
      <c r="B2" s="48"/>
      <c r="C2" s="48"/>
      <c r="D2" s="48"/>
      <c r="E2" s="48"/>
      <c r="F2" s="48"/>
      <c r="G2" s="48"/>
      <c r="H2" s="49"/>
    </row>
    <row r="3" spans="1:9" ht="30" x14ac:dyDescent="0.4">
      <c r="A3" s="50"/>
      <c r="B3" s="51"/>
      <c r="C3" s="3" t="s">
        <v>1</v>
      </c>
      <c r="D3" s="3" t="s">
        <v>2</v>
      </c>
      <c r="E3" s="3" t="s">
        <v>3</v>
      </c>
      <c r="F3" s="3" t="s">
        <v>2</v>
      </c>
      <c r="G3" s="3" t="s">
        <v>4</v>
      </c>
      <c r="H3" s="4" t="s">
        <v>4</v>
      </c>
      <c r="I3" s="55" t="s">
        <v>29</v>
      </c>
    </row>
    <row r="4" spans="1:9" ht="22.8" x14ac:dyDescent="0.4">
      <c r="A4" s="5" t="s">
        <v>24</v>
      </c>
      <c r="B4" s="6"/>
      <c r="C4" s="7">
        <f>E4*D4</f>
        <v>70.5</v>
      </c>
      <c r="D4" s="8">
        <v>1.41</v>
      </c>
      <c r="E4" s="27">
        <v>50</v>
      </c>
      <c r="F4" s="9">
        <v>1.4</v>
      </c>
      <c r="G4" s="10">
        <f>E4/1.4</f>
        <v>35.714285714285715</v>
      </c>
      <c r="H4" s="11">
        <f>G4</f>
        <v>35.714285714285715</v>
      </c>
      <c r="I4" s="55" t="s">
        <v>32</v>
      </c>
    </row>
    <row r="5" spans="1:9" x14ac:dyDescent="0.3">
      <c r="A5" s="52"/>
      <c r="B5" s="53"/>
      <c r="C5" s="53"/>
      <c r="D5" s="53"/>
      <c r="E5" s="53"/>
      <c r="F5" s="53"/>
      <c r="G5" s="53"/>
      <c r="H5" s="54"/>
    </row>
    <row r="6" spans="1:9" ht="28.8" x14ac:dyDescent="0.4">
      <c r="A6" s="57" t="s">
        <v>5</v>
      </c>
      <c r="B6" s="58"/>
      <c r="C6" s="59" t="s">
        <v>3</v>
      </c>
      <c r="D6" s="59" t="s">
        <v>6</v>
      </c>
      <c r="E6" s="59" t="s">
        <v>7</v>
      </c>
      <c r="F6" s="60" t="s">
        <v>8</v>
      </c>
      <c r="G6" s="60" t="s">
        <v>9</v>
      </c>
      <c r="H6" s="61"/>
    </row>
    <row r="7" spans="1:9" ht="50.4" customHeight="1" x14ac:dyDescent="0.4">
      <c r="A7" s="14" t="s">
        <v>25</v>
      </c>
      <c r="B7" s="6"/>
      <c r="C7" s="26">
        <v>14.64</v>
      </c>
      <c r="D7" s="6"/>
      <c r="E7" s="6"/>
      <c r="F7" s="6"/>
      <c r="G7" s="15"/>
      <c r="H7" s="11">
        <f>C7/1.4</f>
        <v>10.457142857142859</v>
      </c>
    </row>
    <row r="8" spans="1:9" ht="40.799999999999997" customHeight="1" x14ac:dyDescent="0.4">
      <c r="A8" s="12" t="s">
        <v>10</v>
      </c>
      <c r="B8" s="6"/>
      <c r="C8" s="6"/>
      <c r="D8" s="46">
        <v>1.5</v>
      </c>
      <c r="E8" s="46"/>
      <c r="F8" s="6"/>
      <c r="G8" s="15"/>
      <c r="H8" s="16"/>
      <c r="I8" s="55" t="s">
        <v>31</v>
      </c>
    </row>
    <row r="9" spans="1:9" ht="24.6" customHeight="1" x14ac:dyDescent="0.4">
      <c r="A9" s="5" t="s">
        <v>11</v>
      </c>
      <c r="B9" s="6"/>
      <c r="C9" s="6"/>
      <c r="D9" s="6"/>
      <c r="E9" s="17">
        <f>F9*G9</f>
        <v>1.5675000000000001</v>
      </c>
      <c r="F9" s="18">
        <v>4.75</v>
      </c>
      <c r="G9" s="28">
        <v>0.33</v>
      </c>
      <c r="H9" s="16"/>
      <c r="I9" s="56" t="s">
        <v>30</v>
      </c>
    </row>
    <row r="10" spans="1:9" ht="22.8" x14ac:dyDescent="0.4">
      <c r="A10" s="5" t="s">
        <v>12</v>
      </c>
      <c r="B10" s="6"/>
      <c r="C10" s="6"/>
      <c r="D10" s="6"/>
      <c r="E10" s="17">
        <f t="shared" ref="E10:E11" si="0">F10*G10</f>
        <v>3.35</v>
      </c>
      <c r="F10" s="18">
        <v>5</v>
      </c>
      <c r="G10" s="28">
        <v>0.67</v>
      </c>
      <c r="H10" s="16"/>
      <c r="I10" s="56"/>
    </row>
    <row r="11" spans="1:9" ht="22.8" x14ac:dyDescent="0.4">
      <c r="A11" s="5" t="s">
        <v>13</v>
      </c>
      <c r="B11" s="6"/>
      <c r="C11" s="6"/>
      <c r="D11" s="6"/>
      <c r="E11" s="17">
        <f t="shared" si="0"/>
        <v>16.75</v>
      </c>
      <c r="F11" s="18">
        <v>25</v>
      </c>
      <c r="G11" s="28">
        <v>0.67</v>
      </c>
      <c r="H11" s="16"/>
      <c r="I11" s="56"/>
    </row>
    <row r="12" spans="1:9" ht="22.8" x14ac:dyDescent="0.4">
      <c r="A12" s="5" t="s">
        <v>14</v>
      </c>
      <c r="B12" s="6"/>
      <c r="C12" s="6"/>
      <c r="D12" s="6"/>
      <c r="E12" s="17">
        <v>15</v>
      </c>
      <c r="F12" s="6"/>
      <c r="G12" s="15"/>
      <c r="H12" s="16"/>
    </row>
    <row r="13" spans="1:9" ht="22.8" x14ac:dyDescent="0.4">
      <c r="A13" s="5" t="s">
        <v>15</v>
      </c>
      <c r="B13" s="6"/>
      <c r="C13" s="6"/>
      <c r="D13" s="6"/>
      <c r="E13" s="1">
        <v>1</v>
      </c>
      <c r="F13" s="13"/>
      <c r="G13" s="15"/>
      <c r="H13" s="16"/>
    </row>
    <row r="14" spans="1:9" x14ac:dyDescent="0.3">
      <c r="A14" s="5"/>
      <c r="B14" s="19" t="s">
        <v>16</v>
      </c>
      <c r="C14" s="13"/>
      <c r="D14" s="13"/>
      <c r="E14" s="17">
        <f>E9+E10+E11+E12</f>
        <v>36.667500000000004</v>
      </c>
      <c r="F14" s="19"/>
      <c r="G14" s="3"/>
      <c r="H14" s="11">
        <f>E14/D8</f>
        <v>24.445000000000004</v>
      </c>
    </row>
    <row r="15" spans="1:9" ht="22.8" x14ac:dyDescent="0.4">
      <c r="A15" s="5" t="s">
        <v>17</v>
      </c>
      <c r="B15" s="6"/>
      <c r="C15" s="6"/>
      <c r="D15" s="46">
        <v>2.5</v>
      </c>
      <c r="E15" s="46"/>
      <c r="F15" s="6"/>
      <c r="G15" s="15"/>
      <c r="H15" s="16"/>
      <c r="I15" s="55" t="s">
        <v>31</v>
      </c>
    </row>
    <row r="16" spans="1:9" ht="22.8" x14ac:dyDescent="0.4">
      <c r="A16" s="5" t="s">
        <v>18</v>
      </c>
      <c r="B16" s="6"/>
      <c r="C16" s="6"/>
      <c r="D16" s="6"/>
      <c r="E16" s="17">
        <f>F16*G16</f>
        <v>8</v>
      </c>
      <c r="F16" s="18">
        <v>8</v>
      </c>
      <c r="G16" s="28">
        <v>1</v>
      </c>
      <c r="H16" s="16"/>
    </row>
    <row r="17" spans="1:8" ht="22.8" x14ac:dyDescent="0.4">
      <c r="A17" s="5" t="s">
        <v>14</v>
      </c>
      <c r="B17" s="6"/>
      <c r="C17" s="6"/>
      <c r="D17" s="6"/>
      <c r="E17" s="17">
        <v>15</v>
      </c>
      <c r="F17" s="6"/>
      <c r="G17" s="15"/>
      <c r="H17" s="16"/>
    </row>
    <row r="18" spans="1:8" x14ac:dyDescent="0.3">
      <c r="A18" s="5"/>
      <c r="B18" s="20" t="s">
        <v>16</v>
      </c>
      <c r="C18" s="13"/>
      <c r="D18" s="13"/>
      <c r="E18" s="17">
        <f>E17+E16</f>
        <v>23</v>
      </c>
      <c r="F18" s="13"/>
      <c r="G18" s="3"/>
      <c r="H18" s="11">
        <f>E18/D15</f>
        <v>9.1999999999999993</v>
      </c>
    </row>
    <row r="19" spans="1:8" ht="22.8" x14ac:dyDescent="0.4">
      <c r="A19" s="31" t="s">
        <v>26</v>
      </c>
      <c r="B19" s="29">
        <v>2</v>
      </c>
      <c r="C19" s="20" t="s">
        <v>27</v>
      </c>
      <c r="D19" s="29">
        <v>2</v>
      </c>
      <c r="E19" s="20" t="s">
        <v>28</v>
      </c>
      <c r="F19" s="6"/>
      <c r="G19" s="15"/>
      <c r="H19" s="11">
        <f>B19*D19</f>
        <v>4</v>
      </c>
    </row>
    <row r="20" spans="1:8" ht="22.8" x14ac:dyDescent="0.4">
      <c r="A20" s="5" t="s">
        <v>19</v>
      </c>
      <c r="B20" s="21" t="s">
        <v>20</v>
      </c>
      <c r="C20" s="6"/>
      <c r="D20" s="6"/>
      <c r="E20" s="6"/>
      <c r="F20" s="6"/>
      <c r="G20" s="15"/>
      <c r="H20" s="16"/>
    </row>
    <row r="21" spans="1:8" ht="27.6" x14ac:dyDescent="0.3">
      <c r="A21" s="12" t="s">
        <v>21</v>
      </c>
      <c r="B21" s="30">
        <v>1.0999999999999999E-2</v>
      </c>
      <c r="C21" s="13"/>
      <c r="D21" s="13"/>
      <c r="E21" s="13"/>
      <c r="F21" s="13"/>
      <c r="G21" s="3"/>
      <c r="H21" s="11">
        <f>(H4+H7+H14)*B21</f>
        <v>0.77678071428571438</v>
      </c>
    </row>
    <row r="22" spans="1:8" ht="22.8" x14ac:dyDescent="0.4">
      <c r="A22" s="32"/>
      <c r="B22" s="33"/>
      <c r="C22" s="33"/>
      <c r="D22" s="33"/>
      <c r="E22" s="33"/>
      <c r="F22" s="34"/>
      <c r="G22" s="41"/>
      <c r="H22" s="42"/>
    </row>
    <row r="23" spans="1:8" ht="15.6" x14ac:dyDescent="0.3">
      <c r="A23" s="35"/>
      <c r="B23" s="36"/>
      <c r="C23" s="36"/>
      <c r="D23" s="36"/>
      <c r="E23" s="36"/>
      <c r="F23" s="37"/>
      <c r="G23" s="22" t="s">
        <v>22</v>
      </c>
      <c r="H23" s="23">
        <f>H4+H7+H14+H18+H19+H21</f>
        <v>84.593209285714309</v>
      </c>
    </row>
    <row r="24" spans="1:8" ht="16.2" thickBot="1" x14ac:dyDescent="0.35">
      <c r="A24" s="38"/>
      <c r="B24" s="39"/>
      <c r="C24" s="39"/>
      <c r="D24" s="39"/>
      <c r="E24" s="39"/>
      <c r="F24" s="40"/>
      <c r="G24" s="24" t="s">
        <v>23</v>
      </c>
      <c r="H24" s="25">
        <f>H23*1.13</f>
        <v>95.590326492857159</v>
      </c>
    </row>
  </sheetData>
  <sheetProtection password="A620" sheet="1" objects="1" scenarios="1"/>
  <mergeCells count="9">
    <mergeCell ref="I9:I11"/>
    <mergeCell ref="A22:F24"/>
    <mergeCell ref="G22:H22"/>
    <mergeCell ref="A1:H1"/>
    <mergeCell ref="D8:E8"/>
    <mergeCell ref="D15:E15"/>
    <mergeCell ref="A2:H2"/>
    <mergeCell ref="A3:B3"/>
    <mergeCell ref="A5:H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Landwirtschaftskammer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Gaber Martin</dc:creator>
  <cp:lastModifiedBy>Handlos Maximilian</cp:lastModifiedBy>
  <dcterms:created xsi:type="dcterms:W3CDTF">2022-10-07T05:11:47Z</dcterms:created>
  <dcterms:modified xsi:type="dcterms:W3CDTF">2022-10-17T12:13:35Z</dcterms:modified>
</cp:coreProperties>
</file>